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ecas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1" sheetId="3" r:id="rId3"/>
  </sheets>
  <definedNames/>
  <calcPr/>
  <webPublishing/>
</workbook>
</file>

<file path=xl/sharedStrings.xml><?xml version="1.0" encoding="utf-8"?>
<sst xmlns="http://schemas.openxmlformats.org/spreadsheetml/2006/main" count="316" uniqueCount="122">
  <si>
    <t>Firma: Krajská správa a údržba silnic Vysočiny, příspěvková organizace</t>
  </si>
  <si>
    <t>Rekapitulace ceny</t>
  </si>
  <si>
    <t>Stavba: 2023 - II/129 Pacov - Hořepník (úsek Pacov - most Březina)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</si>
  <si>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</si>
  <si>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</si>
  <si>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</si>
  <si>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</si>
  <si>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</si>
  <si>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</si>
  <si>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</si>
  <si>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</si>
  <si>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</si>
  <si>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</si>
  <si>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</si>
  <si>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</si>
  <si>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</t>
  </si>
  <si>
    <t>II/129 Pacov - Hořepník (úsek Pacov - most Březina)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</si>
  <si>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</si>
  <si>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</si>
  <si>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</si>
  <si>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</si>
  <si>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</si>
  <si>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</si>
  <si>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</si>
  <si>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</si>
  <si>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</si>
  <si>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Ostatní a všeobecné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</si>
  <si>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</si>
  <si>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</si>
  <si>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</si>
  <si>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</si>
  <si>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</si>
  <si>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</si>
  <si>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</si>
  <si>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</si>
  <si>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</si>
  <si>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</si>
  <si>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</si>
  <si>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</si>
  <si>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</si>
  <si>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</si>
  <si>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</si>
  <si>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</si>
  <si>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</si>
  <si>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</si>
  <si>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</si>
  <si>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</si>
  <si>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</si>
  <si>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</si>
  <si>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</si>
  <si>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</si>
  <si>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čerpání se souhlasem TDS</t>
  </si>
  <si>
    <t>VV</t>
  </si>
  <si>
    <t>TS</t>
  </si>
  <si>
    <t>zahrnuje veškeré náklady spojené s objednatelem požadovanými zkouškami</t>
  </si>
  <si>
    <t>02710</t>
  </si>
  <si>
    <t>POMOC PRÁCE ZŘÍZ NEBO ZAJIŠŤ OBJÍŽĎKY A PŘÍSTUP CESTY</t>
  </si>
  <si>
    <t>zahrnuje veškeré náklady spojené s objednatelem požadovanými zařízeními</t>
  </si>
  <si>
    <t>02720</t>
  </si>
  <si>
    <t>POMOC PRÁCE ZŘÍZ NEBO ZAJIŠŤ REGULACI A OCHRANU DOPRAVY</t>
  </si>
  <si>
    <t>02911</t>
  </si>
  <si>
    <t>OSTATNÍ POŽADAVKY - GEODETICKÉ ZAMĚŘENÍ</t>
  </si>
  <si>
    <t>Zaměření pro realizaci stavby. 
Zaměření po stavbě m2 - geodetické zaměření mikrokoberce</t>
  </si>
  <si>
    <t>zahrnuje veškeré náklady spojené s objednatelem požadovanými pracemi</t>
  </si>
  <si>
    <t>02944</t>
  </si>
  <si>
    <t>OSTAT POŽADAVKY - DOKUMENTACE SKUTEČ PROVEDENÍ V DIGIT FORMĚ</t>
  </si>
  <si>
    <t>8</t>
  </si>
  <si>
    <t>02946</t>
  </si>
  <si>
    <t>OSTAT POŽADAVKY - FOTODOKUMENTACE</t>
  </si>
  <si>
    <t>Pasportizace a fotodokumentace stavby</t>
  </si>
  <si>
    <t>položka zahrnuje:  
- fotodokumentaci zadavatelem požadovaného děje a konstrukcí v požadovaných časových  
intervalech  
- zadavatelem specifikované výstupy (fotografie v papírovém a digitálním formátu) v  
požadovaném počtu</t>
  </si>
  <si>
    <t>02991</t>
  </si>
  <si>
    <t>OSTATNÍ POŽADAVKY - INFORMAČNÍ TABULE</t>
  </si>
  <si>
    <t>KUS</t>
  </si>
  <si>
    <t>Informační tabule 2,5 x 1,75 m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</si>
  <si>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</si>
  <si>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101.1</t>
  </si>
  <si>
    <t>Úsek č. 1 - Pacov - most Březina ev.č. 129-003 v km 8,307-14,008</t>
  </si>
  <si>
    <t>Zemní práce</t>
  </si>
  <si>
    <t>7</t>
  </si>
  <si>
    <t>129958</t>
  </si>
  <si>
    <t>ČIŠTĚNÍ POTRUBÍ DN DO 600MM</t>
  </si>
  <si>
    <t>M</t>
  </si>
  <si>
    <t>11,3+12,5+12,3+12,1=48,20000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</si>
  <si>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</si>
  <si>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129971</t>
  </si>
  <si>
    <t>ČIŠTĚNÍ POTRUBÍ DN DO 1000MM</t>
  </si>
  <si>
    <t>18+12=30,00000 [A]</t>
  </si>
  <si>
    <t>Komunikace</t>
  </si>
  <si>
    <t>572213</t>
  </si>
  <si>
    <t>SPOJOVACÍ POSTŘIK Z EMULZE DO 0,5KG/M2</t>
  </si>
  <si>
    <t>M2</t>
  </si>
  <si>
    <t>Spojovací postřik PS-E 0,50 kg/m2 pod mikrokoberec 
staničení 8,307-13,970</t>
  </si>
  <si>
    <t>5663*7,5=42 472,50000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</si>
  <si>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</si>
  <si>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</si>
  <si>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</si>
  <si>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Mikrokoberec EMK dvouvrstvý 0/8 +0/8 
staničení 8,307-13,970</t>
  </si>
  <si>
    <t>Položka zahrnuje:  
- očištění povrchu podkladu, zakrytí poklopů, mříží a pod.  
- dodání veškerého potřebného materiálu (kamenivo předepsané frakce, emulze, přísady,  
voda)  
- pokládku dvou vrstev (tloušťka je dána frakcí použitého kameniva)  
- zhutnění (pokud je předepsáno zadávací dokumentací)  
Položka nezahrnuje odstranění vodorovného dopravního zančení a spojovací postřik</t>
  </si>
  <si>
    <t>577A1</t>
  </si>
  <si>
    <t>VÝSPRAVA TRHLIN ASFALTOVOU ZÁLIVKOU</t>
  </si>
  <si>
    <t>sanace mrazových trhlin - proříznutí AC vrstvy a zalití asf. zálivkou  
ČERPÁNÍ SE SOUHLASEM TDS</t>
  </si>
  <si>
    <t>- vyfrézování drážky šířky do 20mm hloubky do 40mm  
- vyčištění  
- nátěr  
- výplň předepsanou zálivkovou hmotou</t>
  </si>
  <si>
    <t>Ostatní konstrukce a práce</t>
  </si>
  <si>
    <t>93811</t>
  </si>
  <si>
    <t>OČIŠTĚNÍ ASFALTOVÝCH VOZOVEK UMYTÍM VODOU</t>
  </si>
  <si>
    <t>položka zahrnuje očištění předepsaným způsobem včetně odklizení vzniklého odpadu</t>
  </si>
  <si>
    <t>91</t>
  </si>
  <si>
    <t>Doplňující konstrukce a práce</t>
  </si>
  <si>
    <t>91228</t>
  </si>
  <si>
    <t>SMĚROVÉ SLOUPKY Z PLAST HMOT VČETNĚ ODRAZNÉHO PÁSKU</t>
  </si>
  <si>
    <t>doplnění chybějících směrových sloupků</t>
  </si>
  <si>
    <t>položka zahrnuje:  
- dodání a osazení sloupku včetně nutných zemních prací  
- vnitrostaveništní a mimostaveništní doprava  
- odrazky plastové nebo z retroreflexní fólie</t>
  </si>
  <si>
    <t>915111</t>
  </si>
  <si>
    <t>VODOROVNÉ DOPRAVNÍ ZNAČENÍ BARVOU HLADKÉ - DODÁVKA A POKLÁDKA</t>
  </si>
  <si>
    <t>5663*2*0,25+5663*0,125=3 539,37500 [A]</t>
  </si>
  <si>
    <t>položka zahrnuje: 
- dodání a pokládku nátěrového materiálu (měří se pouze natíraná plocha) 
- předznačení a reflexní úpravu</t>
  </si>
  <si>
    <t>915212</t>
  </si>
  <si>
    <t>VODOROVNÉ DOPRAVNÍ ZNAČENÍ PLASTEM HLADKÉ - ODSTRANĚNÍ</t>
  </si>
  <si>
    <t>VDZ tl. 250 mm a 125 mm - odstranění před pokládkou mikrokoberce</t>
  </si>
  <si>
    <t>5663*0,25*2+5663*0,125=3 539,37500 [A]</t>
  </si>
  <si>
    <t>zahrnuje odstranění značení bez ohledu na způsob provedení (zatření, zbroušení) a odklizení  
vzniklé suti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</si>
</sst>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76</v>
      </c>
      <c s="20" t="s">
        <v>77</v>
      </c>
      <c s="21">
        <f>'SO 101.1'!I3</f>
      </c>
      <c s="21">
        <f>'SO 101.1'!O2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40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57</v>
      </c>
    </row>
    <row r="17" spans="1:16" ht="12.75">
      <c r="A17" s="25" t="s">
        <v>45</v>
      </c>
      <c s="29" t="s">
        <v>42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57</v>
      </c>
    </row>
    <row r="21" spans="1:16" ht="12.75">
      <c r="A21" s="25" t="s">
        <v>45</v>
      </c>
      <c s="29" t="s">
        <v>23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25.5">
      <c r="A22" s="34" t="s">
        <v>50</v>
      </c>
      <c r="E22" s="35" t="s">
        <v>62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63</v>
      </c>
    </row>
    <row r="25" spans="1:16" ht="12.75">
      <c r="A25" s="25" t="s">
        <v>45</v>
      </c>
      <c s="29" t="s">
        <v>22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63</v>
      </c>
    </row>
    <row r="29" spans="1:16" ht="12.75">
      <c r="A29" s="25" t="s">
        <v>45</v>
      </c>
      <c s="29" t="s">
        <v>66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ROUND(ROUND(H29,2)*ROUND(G29,5),2)</f>
      </c>
      <c r="O29">
        <f>(I29*21)/100</f>
      </c>
      <c t="s">
        <v>24</v>
      </c>
    </row>
    <row r="30" spans="1:5" ht="12.75">
      <c r="A30" s="34" t="s">
        <v>50</v>
      </c>
      <c r="E30" s="35" t="s">
        <v>69</v>
      </c>
    </row>
    <row r="31" spans="1:5" ht="12.75">
      <c r="A31" s="36" t="s">
        <v>52</v>
      </c>
      <c r="E31" s="37" t="s">
        <v>47</v>
      </c>
    </row>
    <row r="32" spans="1:5" ht="76.5">
      <c r="A32" t="s">
        <v>53</v>
      </c>
      <c r="E32" s="35" t="s">
        <v>70</v>
      </c>
    </row>
    <row r="33" spans="1:16" ht="12.75">
      <c r="A33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73</v>
      </c>
      <c s="32">
        <v>2</v>
      </c>
      <c s="33">
        <v>0</v>
      </c>
      <c s="33">
        <f>ROUND(ROUND(H33,2)*ROUND(G33,5),2)</f>
      </c>
      <c r="O33">
        <f>(I33*21)/100</f>
      </c>
      <c t="s">
        <v>24</v>
      </c>
    </row>
    <row r="34" spans="1:5" ht="12.75">
      <c r="A34" s="34" t="s">
        <v>50</v>
      </c>
      <c r="E34" s="35" t="s">
        <v>74</v>
      </c>
    </row>
    <row r="35" spans="1:5" ht="12.75">
      <c r="A35" s="36" t="s">
        <v>52</v>
      </c>
      <c r="E35" s="37" t="s">
        <v>47</v>
      </c>
    </row>
    <row r="36" spans="1:5" ht="89.25">
      <c r="A36" t="s">
        <v>53</v>
      </c>
      <c r="E36" s="35" t="s">
        <v>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0+O8+O17+O30+O35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76</v>
      </c>
      <c s="38">
        <f>0+I8+I17+I30+I35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76</v>
      </c>
      <c s="6"/>
      <c s="18" t="s">
        <v>77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30</v>
      </c>
      <c s="19"/>
      <c s="27" t="s">
        <v>78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82</v>
      </c>
      <c s="32">
        <v>48.2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83</v>
      </c>
    </row>
    <row r="12" spans="1:5" ht="63.75">
      <c r="A12" t="s">
        <v>53</v>
      </c>
      <c r="E12" s="35" t="s">
        <v>84</v>
      </c>
    </row>
    <row r="13" spans="1:16" ht="12.75">
      <c r="A13" s="25" t="s">
        <v>45</v>
      </c>
      <c s="29" t="s">
        <v>66</v>
      </c>
      <c s="29" t="s">
        <v>85</v>
      </c>
      <c s="25" t="s">
        <v>47</v>
      </c>
      <c s="30" t="s">
        <v>86</v>
      </c>
      <c s="31" t="s">
        <v>82</v>
      </c>
      <c s="32">
        <v>30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87</v>
      </c>
    </row>
    <row r="16" spans="1:5" ht="63.75">
      <c r="A16" t="s">
        <v>53</v>
      </c>
      <c r="E16" s="35" t="s">
        <v>84</v>
      </c>
    </row>
    <row r="17" spans="1:18" ht="12.75" customHeight="1">
      <c r="A17" s="6" t="s">
        <v>43</v>
      </c>
      <c s="6"/>
      <c s="40" t="s">
        <v>22</v>
      </c>
      <c s="6"/>
      <c s="27" t="s">
        <v>88</v>
      </c>
      <c s="6"/>
      <c s="6"/>
      <c s="6"/>
      <c s="41">
        <f>0+Q17</f>
      </c>
      <c r="O17">
        <f>0+R17</f>
      </c>
      <c r="Q17">
        <f>0+I18+I22+I26</f>
      </c>
      <c>
        <f>0+O18+O22+O26</f>
      </c>
    </row>
    <row r="18" spans="1:16" ht="12.75">
      <c r="A18" s="25" t="s">
        <v>45</v>
      </c>
      <c s="29" t="s">
        <v>30</v>
      </c>
      <c s="29" t="s">
        <v>89</v>
      </c>
      <c s="25" t="s">
        <v>47</v>
      </c>
      <c s="30" t="s">
        <v>90</v>
      </c>
      <c s="31" t="s">
        <v>91</v>
      </c>
      <c s="32">
        <v>42472.5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25.5">
      <c r="A19" s="34" t="s">
        <v>50</v>
      </c>
      <c r="E19" s="35" t="s">
        <v>92</v>
      </c>
    </row>
    <row r="20" spans="1:5" ht="12.75">
      <c r="A20" s="36" t="s">
        <v>52</v>
      </c>
      <c r="E20" s="37" t="s">
        <v>93</v>
      </c>
    </row>
    <row r="21" spans="1:5" ht="51">
      <c r="A21" t="s">
        <v>53</v>
      </c>
      <c r="E21" s="35" t="s">
        <v>94</v>
      </c>
    </row>
    <row r="22" spans="1:16" ht="12.75">
      <c r="A22" s="25" t="s">
        <v>45</v>
      </c>
      <c s="29" t="s">
        <v>24</v>
      </c>
      <c s="29" t="s">
        <v>95</v>
      </c>
      <c s="25" t="s">
        <v>47</v>
      </c>
      <c s="30" t="s">
        <v>96</v>
      </c>
      <c s="31" t="s">
        <v>91</v>
      </c>
      <c s="32">
        <v>42472.5</v>
      </c>
      <c s="33">
        <v>0</v>
      </c>
      <c s="33">
        <f>ROUND(ROUND(H22,2)*ROUND(G22,5),2)</f>
      </c>
      <c r="O22">
        <f>(I22*21)/100</f>
      </c>
      <c t="s">
        <v>24</v>
      </c>
    </row>
    <row r="23" spans="1:5" ht="25.5">
      <c r="A23" s="34" t="s">
        <v>50</v>
      </c>
      <c r="E23" s="35" t="s">
        <v>97</v>
      </c>
    </row>
    <row r="24" spans="1:5" ht="12.75">
      <c r="A24" s="36" t="s">
        <v>52</v>
      </c>
      <c r="E24" s="37" t="s">
        <v>93</v>
      </c>
    </row>
    <row r="25" spans="1:5" ht="102">
      <c r="A25" t="s">
        <v>53</v>
      </c>
      <c r="E25" s="35" t="s">
        <v>98</v>
      </c>
    </row>
    <row r="26" spans="1:16" ht="12.75">
      <c r="A26" s="25" t="s">
        <v>45</v>
      </c>
      <c s="29" t="s">
        <v>23</v>
      </c>
      <c s="29" t="s">
        <v>99</v>
      </c>
      <c s="25" t="s">
        <v>47</v>
      </c>
      <c s="30" t="s">
        <v>100</v>
      </c>
      <c s="31" t="s">
        <v>82</v>
      </c>
      <c s="32">
        <v>3000</v>
      </c>
      <c s="33">
        <v>0</v>
      </c>
      <c s="33">
        <f>ROUND(ROUND(H26,2)*ROUND(G26,5),2)</f>
      </c>
      <c r="O26">
        <f>(I26*21)/100</f>
      </c>
      <c t="s">
        <v>24</v>
      </c>
    </row>
    <row r="27" spans="1:5" ht="25.5">
      <c r="A27" s="34" t="s">
        <v>50</v>
      </c>
      <c r="E27" s="35" t="s">
        <v>101</v>
      </c>
    </row>
    <row r="28" spans="1:5" ht="12.75">
      <c r="A28" s="36" t="s">
        <v>52</v>
      </c>
      <c r="E28" s="37" t="s">
        <v>47</v>
      </c>
    </row>
    <row r="29" spans="1:5" ht="51">
      <c r="A29" t="s">
        <v>53</v>
      </c>
      <c r="E29" s="35" t="s">
        <v>102</v>
      </c>
    </row>
    <row r="30" spans="1:18" ht="12.75" customHeight="1">
      <c r="A30" s="6" t="s">
        <v>43</v>
      </c>
      <c s="6"/>
      <c s="40" t="s">
        <v>40</v>
      </c>
      <c s="6"/>
      <c s="27" t="s">
        <v>103</v>
      </c>
      <c s="6"/>
      <c s="6"/>
      <c s="6"/>
      <c s="41">
        <f>0+Q30</f>
      </c>
      <c r="O30">
        <f>0+R30</f>
      </c>
      <c r="Q30">
        <f>0+I31</f>
      </c>
      <c>
        <f>0+O31</f>
      </c>
    </row>
    <row r="31" spans="1:16" ht="12.75">
      <c r="A31" s="25" t="s">
        <v>45</v>
      </c>
      <c s="29" t="s">
        <v>34</v>
      </c>
      <c s="29" t="s">
        <v>104</v>
      </c>
      <c s="25" t="s">
        <v>47</v>
      </c>
      <c s="30" t="s">
        <v>105</v>
      </c>
      <c s="31" t="s">
        <v>91</v>
      </c>
      <c s="32">
        <v>42472.5</v>
      </c>
      <c s="33">
        <v>0</v>
      </c>
      <c s="33">
        <f>ROUND(ROUND(H31,2)*ROUND(G31,5),2)</f>
      </c>
      <c r="O31">
        <f>(I31*21)/100</f>
      </c>
      <c t="s">
        <v>24</v>
      </c>
    </row>
    <row r="32" spans="1:5" ht="12.75">
      <c r="A32" s="34" t="s">
        <v>50</v>
      </c>
      <c r="E32" s="35" t="s">
        <v>47</v>
      </c>
    </row>
    <row r="33" spans="1:5" ht="12.75">
      <c r="A33" s="36" t="s">
        <v>52</v>
      </c>
      <c r="E33" s="37" t="s">
        <v>93</v>
      </c>
    </row>
    <row r="34" spans="1:5" ht="25.5">
      <c r="A34" t="s">
        <v>53</v>
      </c>
      <c r="E34" s="35" t="s">
        <v>106</v>
      </c>
    </row>
    <row r="35" spans="1:18" ht="12.75" customHeight="1">
      <c r="A35" s="6" t="s">
        <v>43</v>
      </c>
      <c s="6"/>
      <c s="40" t="s">
        <v>107</v>
      </c>
      <c s="6"/>
      <c s="27" t="s">
        <v>108</v>
      </c>
      <c s="6"/>
      <c s="6"/>
      <c s="6"/>
      <c s="41">
        <f>0+Q35</f>
      </c>
      <c r="O35">
        <f>0+R35</f>
      </c>
      <c r="Q35">
        <f>0+I36+I40+I44</f>
      </c>
      <c>
        <f>0+O36+O40+O44</f>
      </c>
    </row>
    <row r="36" spans="1:16" ht="12.75">
      <c r="A36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73</v>
      </c>
      <c s="32">
        <v>20</v>
      </c>
      <c s="33">
        <v>0</v>
      </c>
      <c s="33">
        <f>ROUND(ROUND(H36,2)*ROUND(G36,5),2)</f>
      </c>
      <c r="O36">
        <f>(I36*21)/100</f>
      </c>
      <c t="s">
        <v>24</v>
      </c>
    </row>
    <row r="37" spans="1:5" ht="12.75">
      <c r="A37" s="34" t="s">
        <v>50</v>
      </c>
      <c r="E37" s="35" t="s">
        <v>111</v>
      </c>
    </row>
    <row r="38" spans="1:5" ht="12.75">
      <c r="A38" s="36" t="s">
        <v>52</v>
      </c>
      <c r="E38" s="37" t="s">
        <v>47</v>
      </c>
    </row>
    <row r="39" spans="1:5" ht="51">
      <c r="A39" t="s">
        <v>53</v>
      </c>
      <c r="E39" s="35" t="s">
        <v>112</v>
      </c>
    </row>
    <row r="40" spans="1:16" ht="25.5">
      <c r="A40" s="25" t="s">
        <v>45</v>
      </c>
      <c s="29" t="s">
        <v>37</v>
      </c>
      <c s="29" t="s">
        <v>113</v>
      </c>
      <c s="25" t="s">
        <v>47</v>
      </c>
      <c s="30" t="s">
        <v>114</v>
      </c>
      <c s="31" t="s">
        <v>91</v>
      </c>
      <c s="32">
        <v>3539.375</v>
      </c>
      <c s="33">
        <v>0</v>
      </c>
      <c s="33">
        <f>ROUND(ROUND(H40,2)*ROUND(G40,5),2)</f>
      </c>
      <c r="O40">
        <f>(I40*21)/100</f>
      </c>
      <c t="s">
        <v>24</v>
      </c>
    </row>
    <row r="41" spans="1:5" ht="12.75">
      <c r="A41" s="34" t="s">
        <v>50</v>
      </c>
      <c r="E41" s="35" t="s">
        <v>47</v>
      </c>
    </row>
    <row r="42" spans="1:5" ht="12.75">
      <c r="A42" s="36" t="s">
        <v>52</v>
      </c>
      <c r="E42" s="37" t="s">
        <v>115</v>
      </c>
    </row>
    <row r="43" spans="1:5" ht="38.25">
      <c r="A43" t="s">
        <v>53</v>
      </c>
      <c r="E43" s="35" t="s">
        <v>116</v>
      </c>
    </row>
    <row r="44" spans="1:16" ht="12.75">
      <c r="A44" s="25" t="s">
        <v>45</v>
      </c>
      <c s="29" t="s">
        <v>22</v>
      </c>
      <c s="29" t="s">
        <v>117</v>
      </c>
      <c s="25" t="s">
        <v>47</v>
      </c>
      <c s="30" t="s">
        <v>118</v>
      </c>
      <c s="31" t="s">
        <v>91</v>
      </c>
      <c s="32">
        <v>3539.375</v>
      </c>
      <c s="33">
        <v>0</v>
      </c>
      <c s="33">
        <f>ROUND(ROUND(H44,2)*ROUND(G44,5),2)</f>
      </c>
      <c r="O44">
        <f>(I44*21)/100</f>
      </c>
      <c t="s">
        <v>24</v>
      </c>
    </row>
    <row r="45" spans="1:5" ht="12.75">
      <c r="A45" s="34" t="s">
        <v>50</v>
      </c>
      <c r="E45" s="35" t="s">
        <v>119</v>
      </c>
    </row>
    <row r="46" spans="1:5" ht="12.75">
      <c r="A46" s="36" t="s">
        <v>52</v>
      </c>
      <c r="E46" s="37" t="s">
        <v>120</v>
      </c>
    </row>
    <row r="47" spans="1:5" ht="38.25">
      <c r="A47" t="s">
        <v>53</v>
      </c>
      <c r="E47" s="35" t="s">
        <v>121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